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aque\Desktop\"/>
    </mc:Choice>
  </mc:AlternateContent>
  <bookViews>
    <workbookView showHorizontalScroll="0" xWindow="0" yWindow="0" windowWidth="20520" windowHeight="10988"/>
  </bookViews>
  <sheets>
    <sheet name="Order" sheetId="2" r:id="rId1"/>
    <sheet name="Data" sheetId="3" r:id="rId2"/>
  </sheets>
  <definedNames>
    <definedName name="_xlnm.Print_Area" localSheetId="0">Order!$B$1:$P$60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2" l="1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K47" i="2" l="1"/>
  <c r="K45" i="2" l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K31" i="2" s="1"/>
  <c r="I30" i="2"/>
  <c r="K30" i="2" s="1"/>
  <c r="K46" i="2" l="1"/>
  <c r="K48" i="2" s="1"/>
</calcChain>
</file>

<file path=xl/sharedStrings.xml><?xml version="1.0" encoding="utf-8"?>
<sst xmlns="http://schemas.openxmlformats.org/spreadsheetml/2006/main" count="55" uniqueCount="49">
  <si>
    <t>Sabor</t>
  </si>
  <si>
    <t>Tamanho</t>
  </si>
  <si>
    <t>Quantidade</t>
  </si>
  <si>
    <t>Preço unitário</t>
  </si>
  <si>
    <t>Frasco 125g</t>
  </si>
  <si>
    <t>Pack 2x35g</t>
  </si>
  <si>
    <t>Pack 4x35g</t>
  </si>
  <si>
    <t>Tomate e Lima</t>
  </si>
  <si>
    <t>Manga</t>
  </si>
  <si>
    <t>Manga e Caril</t>
  </si>
  <si>
    <t>Limão e Maçã Verde</t>
  </si>
  <si>
    <t>Abacaxi e Manjericão</t>
  </si>
  <si>
    <t>Melão e Poejo</t>
  </si>
  <si>
    <t>Maçã, Uva e Hortelã</t>
  </si>
  <si>
    <t>Pera e Paprica</t>
  </si>
  <si>
    <t>Ameixas com Vinho do Porto</t>
  </si>
  <si>
    <t>Pêssego, Gengibre e Malagueta</t>
  </si>
  <si>
    <t>Maçã e Açafrão</t>
  </si>
  <si>
    <t>Maçã, Pera e Ameixas Secas</t>
  </si>
  <si>
    <t>Abacaxi e Folhas de Coentro</t>
  </si>
  <si>
    <t>Manga e Caril [muito picante]</t>
  </si>
  <si>
    <t>Faça aqui a sua encomenda PORTNEY</t>
  </si>
  <si>
    <t>Tamanho*</t>
  </si>
  <si>
    <t>Preço Total**</t>
  </si>
  <si>
    <t>NOTAS:</t>
  </si>
  <si>
    <t>* Caso pretenda adquirir packs de 2 ou 4 sabores, por favor indique-nos os sabores pretendidos na respetiva caixa de Observações (OBS)</t>
  </si>
  <si>
    <t>** Os preços indicados não incluem custos de transporte. Estes serão indicados no email que receberá posteriormente.</t>
  </si>
  <si>
    <t>Indique-nos os seus dados para contacto:</t>
  </si>
  <si>
    <t>Nome:</t>
  </si>
  <si>
    <t>Email:</t>
  </si>
  <si>
    <t>Telefone:</t>
  </si>
  <si>
    <t>Morada:</t>
  </si>
  <si>
    <t>Código Postal:</t>
  </si>
  <si>
    <t>País:</t>
  </si>
  <si>
    <t>Localidade:</t>
  </si>
  <si>
    <t>Indique-nos os produtos que deseja adquirir:</t>
  </si>
  <si>
    <t>Código de Desconto:</t>
  </si>
  <si>
    <t>Desconto:</t>
  </si>
  <si>
    <t>Total Após Desconto**:</t>
  </si>
  <si>
    <t>Total da Encomenda**:</t>
  </si>
  <si>
    <t>Depois de preencher a sua encomenda, envie-nos o ficheiro (em excel ou pdf) por email para o seguinte email:</t>
  </si>
  <si>
    <t>geral@portney.pt</t>
  </si>
  <si>
    <t>Assim que possível, enviaremos email de confirmação. Contamos ser breves!</t>
  </si>
  <si>
    <t>Sabores Variados</t>
  </si>
  <si>
    <t>OBS - Selecione aqui os sabores dos packs</t>
  </si>
  <si>
    <t>Sabor 1</t>
  </si>
  <si>
    <t>Sabor 2</t>
  </si>
  <si>
    <t>Sabor 3</t>
  </si>
  <si>
    <t>Sabor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</si>
</sst>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12F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13F64"/>
        <bgColor indexed="64"/>
      </patternFill>
    </fill>
    <fill>
      <patternFill patternType="solid">
        <fgColor rgb="FFD57D9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/>
    <xf numFmtId="0" fontId="0" fillId="0" borderId="3" xfId="0" applyBorder="1"/>
    <xf numFmtId="0" fontId="0" fillId="0" borderId="3" xfId="0" applyFill="1" applyBorder="1"/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horizontal="left" vertical="center"/>
    </xf>
    <xf numFmtId="0" fontId="0" fillId="3" borderId="0" xfId="0" applyFill="1" applyBorder="1" applyAlignment="1" applyProtection="1">
      <alignment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 wrapText="1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0" borderId="0" xfId="1" applyFont="1"/>
    <xf numFmtId="0" fontId="10" fillId="0" borderId="0" xfId="0" applyFont="1" applyAlignment="1">
      <alignment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7D96"/>
      <color rgb="FFC13F64"/>
      <color rgb="FF912F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880778</xdr:colOff>
      <xdr:row>1</xdr:row>
      <xdr:rowOff>85718</xdr:rowOff>
    </xdr:from>
    <xdr:to>
      <xdr:col>15</xdr:col>
      <xdr:colOff>1166528</xdr:colOff>
      <xdr:row>8</xdr:row>
      <xdr:rowOff>257848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CA706-CDD0-465B-967E-168D614FA9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70" r="14128"/>
        <a:stretch/>
      </xdr:blipFill>
      <xdr:spPr>
        <a:xfrm>
          <a:off x="9113099" y="269415"/>
          <a:ext cx="1476376" cy="1458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l@portney.p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59"/>
  <sheetViews>
    <sheetView showGridLines="0" showRowColHeaders="0" tabSelected="1" zoomScale="70" zoomScaleNormal="70" zoomScaleSheetLayoutView="85" workbookViewId="0">
      <selection activeCell="C30" sqref="C30"/>
    </sheetView>
  </sheetViews>
  <sheetFormatPr defaultColWidth="0" defaultRowHeight="14.25" zeroHeight="1" x14ac:dyDescent="0.45"/>
  <cols>
    <col min="1" max="1" width="4.86328125" customWidth="1"/>
    <col min="2" max="2" width="2.73046875" bestFit="1" customWidth="1"/>
    <col min="3" max="3" width="14.06640625" customWidth="1"/>
    <col min="4" max="4" width="0.796875" style="5" customWidth="1"/>
    <col min="5" max="5" width="14.06640625" customWidth="1"/>
    <col min="6" max="6" width="0.796875" style="5" customWidth="1"/>
    <col min="7" max="7" width="14.06640625" customWidth="1"/>
    <col min="8" max="8" width="0.796875" style="5" customWidth="1"/>
    <col min="9" max="9" width="14.06640625" customWidth="1"/>
    <col min="10" max="10" width="0.796875" style="5" customWidth="1"/>
    <col min="11" max="11" width="14.06640625" customWidth="1"/>
    <col min="12" max="12" width="0.796875" style="5" customWidth="1"/>
    <col min="13" max="14" width="16.6640625" style="5" customWidth="1"/>
    <col min="15" max="16" width="16.6640625" customWidth="1"/>
    <col min="17" max="17" width="4.86328125" customWidth="1"/>
    <col min="18" max="18" width="4.86328125" hidden="1" customWidth="1"/>
    <col min="19" max="20" width="0" hidden="1" customWidth="1"/>
    <col min="21" max="21" width="9.06640625" hidden="1" customWidth="1"/>
    <col min="22" max="22" width="4.86328125" hidden="1" customWidth="1"/>
    <col min="23" max="16384" width="9.06640625" hidden="1"/>
  </cols>
  <sheetData>
    <row r="1" spans="2:16" x14ac:dyDescent="0.45"/>
    <row r="2" spans="2:16" x14ac:dyDescent="0.45"/>
    <row r="3" spans="2:16" x14ac:dyDescent="0.45"/>
    <row r="4" spans="2:16" x14ac:dyDescent="0.45"/>
    <row r="5" spans="2:16" x14ac:dyDescent="0.45"/>
    <row r="6" spans="2:16" x14ac:dyDescent="0.45"/>
    <row r="7" spans="2:16" x14ac:dyDescent="0.45"/>
    <row r="8" spans="2:16" x14ac:dyDescent="0.45"/>
    <row r="9" spans="2:16" ht="28.5" x14ac:dyDescent="0.85">
      <c r="B9" s="6" t="s">
        <v>21</v>
      </c>
    </row>
    <row r="10" spans="2:16" ht="14.65" thickBot="1" x14ac:dyDescent="0.5">
      <c r="B10" s="7"/>
      <c r="C10" s="7"/>
      <c r="D10" s="8"/>
      <c r="E10" s="7"/>
      <c r="F10" s="8"/>
      <c r="G10" s="7"/>
      <c r="H10" s="8"/>
      <c r="I10" s="7"/>
      <c r="J10" s="8"/>
      <c r="K10" s="7"/>
      <c r="L10" s="8"/>
      <c r="M10" s="8"/>
      <c r="N10" s="8"/>
      <c r="O10" s="7"/>
      <c r="P10" s="7"/>
    </row>
    <row r="11" spans="2:16" x14ac:dyDescent="0.45"/>
    <row r="12" spans="2:16" x14ac:dyDescent="0.45">
      <c r="B12" s="1" t="s">
        <v>27</v>
      </c>
    </row>
    <row r="13" spans="2:16" s="20" customFormat="1" ht="3.4" customHeight="1" x14ac:dyDescent="0.45">
      <c r="D13" s="5"/>
      <c r="E13" s="21"/>
      <c r="F13" s="21"/>
      <c r="G13" s="21"/>
      <c r="H13" s="5"/>
      <c r="J13" s="5"/>
      <c r="L13" s="5"/>
      <c r="M13" s="5"/>
      <c r="N13" s="5"/>
    </row>
    <row r="14" spans="2:16" x14ac:dyDescent="0.45">
      <c r="C14" t="s">
        <v>28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20" customFormat="1" ht="3.4" customHeight="1" x14ac:dyDescent="0.45">
      <c r="D15" s="5"/>
      <c r="E15" s="21"/>
      <c r="F15" s="21"/>
      <c r="G15" s="21"/>
      <c r="H15" s="5"/>
      <c r="J15" s="5"/>
      <c r="L15" s="5"/>
      <c r="M15" s="5"/>
      <c r="N15" s="5"/>
    </row>
    <row r="16" spans="2:16" x14ac:dyDescent="0.45">
      <c r="C16" t="s">
        <v>29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2:17" s="20" customFormat="1" ht="3.4" customHeight="1" x14ac:dyDescent="0.45">
      <c r="D17" s="5"/>
      <c r="E17" s="21"/>
      <c r="F17" s="21"/>
      <c r="G17" s="21"/>
      <c r="H17" s="5"/>
      <c r="J17" s="5"/>
      <c r="L17" s="5"/>
      <c r="M17" s="5"/>
      <c r="N17" s="5"/>
    </row>
    <row r="18" spans="2:17" x14ac:dyDescent="0.45">
      <c r="C18" t="s">
        <v>30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7" s="20" customFormat="1" ht="3.4" customHeight="1" x14ac:dyDescent="0.45">
      <c r="D19" s="5"/>
      <c r="E19" s="21"/>
      <c r="F19" s="21"/>
      <c r="G19" s="21"/>
      <c r="H19" s="5"/>
      <c r="J19" s="5"/>
      <c r="L19" s="5"/>
      <c r="M19" s="5"/>
      <c r="N19" s="5"/>
    </row>
    <row r="20" spans="2:17" x14ac:dyDescent="0.45">
      <c r="C20" t="s">
        <v>31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2:17" s="22" customFormat="1" ht="3.4" customHeight="1" x14ac:dyDescent="0.45">
      <c r="D21" s="23"/>
      <c r="E21" s="24"/>
      <c r="F21" s="24"/>
      <c r="G21" s="24"/>
      <c r="H21" s="23"/>
      <c r="J21" s="23"/>
      <c r="L21" s="23"/>
      <c r="M21" s="23"/>
      <c r="N21" s="23"/>
    </row>
    <row r="22" spans="2:17" x14ac:dyDescent="0.45">
      <c r="C22" t="s">
        <v>32</v>
      </c>
      <c r="E22" s="37"/>
      <c r="F22" s="37"/>
      <c r="G22" s="37"/>
      <c r="J22" s="5" t="s">
        <v>34</v>
      </c>
      <c r="L22" s="38"/>
      <c r="M22" s="38"/>
      <c r="N22" s="38"/>
      <c r="O22" s="38"/>
      <c r="P22" s="38"/>
    </row>
    <row r="23" spans="2:17" s="22" customFormat="1" ht="3.4" customHeight="1" x14ac:dyDescent="0.45">
      <c r="D23" s="23"/>
      <c r="E23" s="24"/>
      <c r="F23" s="24"/>
      <c r="G23" s="24"/>
      <c r="H23" s="23"/>
      <c r="J23" s="23"/>
      <c r="L23" s="23"/>
      <c r="M23" s="23"/>
      <c r="N23" s="23"/>
    </row>
    <row r="24" spans="2:17" x14ac:dyDescent="0.45">
      <c r="C24" t="s">
        <v>33</v>
      </c>
      <c r="E24" s="37"/>
      <c r="F24" s="37"/>
      <c r="G24" s="37"/>
    </row>
    <row r="25" spans="2:17" x14ac:dyDescent="0.45"/>
    <row r="26" spans="2:17" x14ac:dyDescent="0.45">
      <c r="B26" s="1" t="s">
        <v>35</v>
      </c>
    </row>
    <row r="27" spans="2:17" ht="5.75" customHeight="1" x14ac:dyDescent="0.45"/>
    <row r="28" spans="2:17" x14ac:dyDescent="0.45">
      <c r="B28" s="3"/>
      <c r="C28" s="40" t="s">
        <v>22</v>
      </c>
      <c r="D28" s="4"/>
      <c r="E28" s="40" t="s">
        <v>0</v>
      </c>
      <c r="F28" s="4"/>
      <c r="G28" s="40" t="s">
        <v>2</v>
      </c>
      <c r="H28" s="4"/>
      <c r="I28" s="40" t="s">
        <v>3</v>
      </c>
      <c r="J28" s="4"/>
      <c r="K28" s="40" t="s">
        <v>23</v>
      </c>
      <c r="L28" s="4"/>
      <c r="M28" s="39" t="s">
        <v>44</v>
      </c>
      <c r="N28" s="39"/>
      <c r="O28" s="39"/>
      <c r="P28" s="39"/>
    </row>
    <row r="29" spans="2:17" x14ac:dyDescent="0.45">
      <c r="B29" s="3"/>
      <c r="C29" s="41"/>
      <c r="D29" s="4"/>
      <c r="E29" s="41"/>
      <c r="F29" s="4"/>
      <c r="G29" s="41"/>
      <c r="H29" s="4"/>
      <c r="I29" s="41"/>
      <c r="J29" s="4"/>
      <c r="K29" s="41"/>
      <c r="L29" s="4"/>
      <c r="M29" s="33" t="s">
        <v>45</v>
      </c>
      <c r="N29" s="34" t="s">
        <v>46</v>
      </c>
      <c r="O29" s="33" t="s">
        <v>47</v>
      </c>
      <c r="P29" s="34" t="s">
        <v>48</v>
      </c>
    </row>
    <row r="30" spans="2:17" ht="35.75" customHeight="1" x14ac:dyDescent="0.45">
      <c r="B30" s="3">
        <v>1</v>
      </c>
      <c r="C30" s="15"/>
      <c r="D30" s="10"/>
      <c r="E30" s="15"/>
      <c r="F30" s="10"/>
      <c r="G30" s="15"/>
      <c r="H30" s="10"/>
      <c r="I30" s="9" t="str">
        <f>+IF(C30=0,"",VLOOKUP(C30,Data!$F$3:$G$5,2,0))</f>
        <v/>
      </c>
      <c r="J30" s="10"/>
      <c r="K30" s="9" t="str">
        <f>+IF(C30="","",G30*I30)</f>
        <v/>
      </c>
      <c r="L30" s="10"/>
      <c r="M30" s="32"/>
      <c r="N30" s="32"/>
      <c r="O30" s="32"/>
      <c r="P30" s="32"/>
      <c r="Q30" s="35" t="str">
        <f>+IF(C30="Pack 4x35g",IF(COUNTA(M30:P30)=4,"","!"),IF(C30="Pack 2x35g",IF(COUNTA(M30:P30)=2,"","!"),""))</f>
        <v/>
      </c>
    </row>
    <row r="31" spans="2:17" ht="35.75" customHeight="1" x14ac:dyDescent="0.45">
      <c r="B31" s="3">
        <v>2</v>
      </c>
      <c r="C31" s="15"/>
      <c r="D31" s="10"/>
      <c r="E31" s="15"/>
      <c r="F31" s="10"/>
      <c r="G31" s="15"/>
      <c r="H31" s="10"/>
      <c r="I31" s="9" t="str">
        <f>+IF(C31=0,"",VLOOKUP(C31,Data!$F$3:$G$5,2,0))</f>
        <v/>
      </c>
      <c r="J31" s="10"/>
      <c r="K31" s="9" t="str">
        <f t="shared" ref="K31:K45" si="0">+IF(C31="","",G31*I31)</f>
        <v/>
      </c>
      <c r="L31" s="10"/>
      <c r="M31" s="17"/>
      <c r="N31" s="17"/>
      <c r="O31" s="17"/>
      <c r="P31" s="17"/>
      <c r="Q31" s="35" t="str">
        <f t="shared" ref="Q31:Q45" si="1">+IF(C31="Pack 4x35g",IF(COUNTA(M31:P31)=4,"","!"),IF(C31="Pack 2x35g",IF(COUNTA(M31:P31)=2,"","!"),""))</f>
        <v/>
      </c>
    </row>
    <row r="32" spans="2:17" ht="35.75" customHeight="1" x14ac:dyDescent="0.45">
      <c r="B32" s="3">
        <v>3</v>
      </c>
      <c r="C32" s="15"/>
      <c r="D32" s="10"/>
      <c r="E32" s="15"/>
      <c r="F32" s="10"/>
      <c r="G32" s="15"/>
      <c r="H32" s="10"/>
      <c r="I32" s="9" t="str">
        <f>+IF(C32=0,"",VLOOKUP(C32,Data!$F$3:$G$5,2,0))</f>
        <v/>
      </c>
      <c r="J32" s="10"/>
      <c r="K32" s="9" t="str">
        <f t="shared" si="0"/>
        <v/>
      </c>
      <c r="L32" s="10"/>
      <c r="M32" s="17"/>
      <c r="N32" s="17"/>
      <c r="O32" s="17"/>
      <c r="P32" s="17"/>
      <c r="Q32" s="35" t="str">
        <f t="shared" si="1"/>
        <v/>
      </c>
    </row>
    <row r="33" spans="2:17" ht="35.75" customHeight="1" x14ac:dyDescent="0.45">
      <c r="B33" s="3">
        <v>4</v>
      </c>
      <c r="C33" s="15"/>
      <c r="D33" s="10"/>
      <c r="E33" s="15"/>
      <c r="F33" s="10"/>
      <c r="G33" s="15"/>
      <c r="H33" s="10"/>
      <c r="I33" s="9" t="str">
        <f>+IF(C33=0,"",VLOOKUP(C33,Data!$F$3:$G$5,2,0))</f>
        <v/>
      </c>
      <c r="J33" s="10"/>
      <c r="K33" s="9" t="str">
        <f t="shared" si="0"/>
        <v/>
      </c>
      <c r="L33" s="10"/>
      <c r="M33" s="17"/>
      <c r="N33" s="17"/>
      <c r="O33" s="17"/>
      <c r="P33" s="17"/>
      <c r="Q33" s="35" t="str">
        <f t="shared" si="1"/>
        <v/>
      </c>
    </row>
    <row r="34" spans="2:17" ht="35.75" customHeight="1" x14ac:dyDescent="0.45">
      <c r="B34" s="3">
        <v>5</v>
      </c>
      <c r="C34" s="15"/>
      <c r="D34" s="10"/>
      <c r="E34" s="15"/>
      <c r="F34" s="10"/>
      <c r="G34" s="15"/>
      <c r="H34" s="10"/>
      <c r="I34" s="9" t="str">
        <f>+IF(C34=0,"",VLOOKUP(C34,Data!$F$3:$G$5,2,0))</f>
        <v/>
      </c>
      <c r="J34" s="10"/>
      <c r="K34" s="9" t="str">
        <f t="shared" si="0"/>
        <v/>
      </c>
      <c r="L34" s="10"/>
      <c r="M34" s="17"/>
      <c r="N34" s="17"/>
      <c r="O34" s="17"/>
      <c r="P34" s="17"/>
      <c r="Q34" s="35" t="str">
        <f t="shared" si="1"/>
        <v/>
      </c>
    </row>
    <row r="35" spans="2:17" ht="35.75" customHeight="1" x14ac:dyDescent="0.45">
      <c r="B35" s="3">
        <v>6</v>
      </c>
      <c r="C35" s="15"/>
      <c r="D35" s="10"/>
      <c r="E35" s="15"/>
      <c r="F35" s="10"/>
      <c r="G35" s="15"/>
      <c r="H35" s="10"/>
      <c r="I35" s="9" t="str">
        <f>+IF(C35=0,"",VLOOKUP(C35,Data!$F$3:$G$5,2,0))</f>
        <v/>
      </c>
      <c r="J35" s="10"/>
      <c r="K35" s="9" t="str">
        <f t="shared" si="0"/>
        <v/>
      </c>
      <c r="L35" s="10"/>
      <c r="M35" s="17"/>
      <c r="N35" s="17"/>
      <c r="O35" s="17"/>
      <c r="P35" s="17"/>
      <c r="Q35" s="35" t="str">
        <f t="shared" si="1"/>
        <v/>
      </c>
    </row>
    <row r="36" spans="2:17" ht="35.75" customHeight="1" x14ac:dyDescent="0.45">
      <c r="B36" s="3">
        <v>7</v>
      </c>
      <c r="C36" s="15"/>
      <c r="D36" s="10"/>
      <c r="E36" s="15"/>
      <c r="F36" s="10"/>
      <c r="G36" s="15"/>
      <c r="H36" s="10"/>
      <c r="I36" s="9" t="str">
        <f>+IF(C36=0,"",VLOOKUP(C36,Data!$F$3:$G$5,2,0))</f>
        <v/>
      </c>
      <c r="J36" s="10"/>
      <c r="K36" s="9" t="str">
        <f t="shared" si="0"/>
        <v/>
      </c>
      <c r="L36" s="10"/>
      <c r="M36" s="17"/>
      <c r="N36" s="17"/>
      <c r="O36" s="17"/>
      <c r="P36" s="17"/>
      <c r="Q36" s="35" t="str">
        <f t="shared" si="1"/>
        <v/>
      </c>
    </row>
    <row r="37" spans="2:17" ht="35.75" customHeight="1" x14ac:dyDescent="0.45">
      <c r="B37" s="3">
        <v>8</v>
      </c>
      <c r="C37" s="15"/>
      <c r="D37" s="10"/>
      <c r="E37" s="15"/>
      <c r="F37" s="10"/>
      <c r="G37" s="15"/>
      <c r="H37" s="10"/>
      <c r="I37" s="9" t="str">
        <f>+IF(C37=0,"",VLOOKUP(C37,Data!$F$3:$G$5,2,0))</f>
        <v/>
      </c>
      <c r="J37" s="10"/>
      <c r="K37" s="9" t="str">
        <f t="shared" si="0"/>
        <v/>
      </c>
      <c r="L37" s="10"/>
      <c r="M37" s="17"/>
      <c r="N37" s="17"/>
      <c r="O37" s="17"/>
      <c r="P37" s="17"/>
      <c r="Q37" s="35" t="str">
        <f t="shared" si="1"/>
        <v/>
      </c>
    </row>
    <row r="38" spans="2:17" ht="35.75" customHeight="1" x14ac:dyDescent="0.45">
      <c r="B38" s="3">
        <v>9</v>
      </c>
      <c r="C38" s="15"/>
      <c r="D38" s="10"/>
      <c r="E38" s="15"/>
      <c r="F38" s="10"/>
      <c r="G38" s="15"/>
      <c r="H38" s="10"/>
      <c r="I38" s="9" t="str">
        <f>+IF(C38=0,"",VLOOKUP(C38,Data!$F$3:$G$5,2,0))</f>
        <v/>
      </c>
      <c r="J38" s="10"/>
      <c r="K38" s="9" t="str">
        <f t="shared" si="0"/>
        <v/>
      </c>
      <c r="L38" s="10"/>
      <c r="M38" s="17"/>
      <c r="N38" s="17"/>
      <c r="O38" s="17"/>
      <c r="P38" s="17"/>
      <c r="Q38" s="35" t="str">
        <f t="shared" si="1"/>
        <v/>
      </c>
    </row>
    <row r="39" spans="2:17" ht="35.75" customHeight="1" x14ac:dyDescent="0.45">
      <c r="B39" s="3">
        <v>10</v>
      </c>
      <c r="C39" s="15"/>
      <c r="D39" s="10"/>
      <c r="E39" s="15"/>
      <c r="F39" s="10"/>
      <c r="G39" s="15"/>
      <c r="H39" s="10"/>
      <c r="I39" s="9" t="str">
        <f>+IF(C39=0,"",VLOOKUP(C39,Data!$F$3:$G$5,2,0))</f>
        <v/>
      </c>
      <c r="J39" s="10"/>
      <c r="K39" s="9" t="str">
        <f t="shared" si="0"/>
        <v/>
      </c>
      <c r="L39" s="10"/>
      <c r="M39" s="17"/>
      <c r="N39" s="17"/>
      <c r="O39" s="17"/>
      <c r="P39" s="17"/>
      <c r="Q39" s="35" t="str">
        <f t="shared" si="1"/>
        <v/>
      </c>
    </row>
    <row r="40" spans="2:17" ht="35.75" customHeight="1" x14ac:dyDescent="0.45">
      <c r="B40" s="3">
        <v>11</v>
      </c>
      <c r="C40" s="15"/>
      <c r="D40" s="10"/>
      <c r="E40" s="15"/>
      <c r="F40" s="10"/>
      <c r="G40" s="15"/>
      <c r="H40" s="10"/>
      <c r="I40" s="9" t="str">
        <f>+IF(C40=0,"",VLOOKUP(C40,Data!$F$3:$G$5,2,0))</f>
        <v/>
      </c>
      <c r="J40" s="10"/>
      <c r="K40" s="9" t="str">
        <f t="shared" si="0"/>
        <v/>
      </c>
      <c r="L40" s="10"/>
      <c r="M40" s="17"/>
      <c r="N40" s="17"/>
      <c r="O40" s="17"/>
      <c r="P40" s="17"/>
      <c r="Q40" s="35" t="str">
        <f t="shared" si="1"/>
        <v/>
      </c>
    </row>
    <row r="41" spans="2:17" ht="35.75" customHeight="1" x14ac:dyDescent="0.45">
      <c r="B41" s="3">
        <v>12</v>
      </c>
      <c r="C41" s="15"/>
      <c r="D41" s="10"/>
      <c r="E41" s="15"/>
      <c r="F41" s="10"/>
      <c r="G41" s="15"/>
      <c r="H41" s="10"/>
      <c r="I41" s="9" t="str">
        <f>+IF(C41=0,"",VLOOKUP(C41,Data!$F$3:$G$5,2,0))</f>
        <v/>
      </c>
      <c r="J41" s="10"/>
      <c r="K41" s="9" t="str">
        <f t="shared" si="0"/>
        <v/>
      </c>
      <c r="L41" s="10"/>
      <c r="M41" s="17"/>
      <c r="N41" s="17"/>
      <c r="O41" s="17"/>
      <c r="P41" s="17"/>
      <c r="Q41" s="35" t="str">
        <f t="shared" si="1"/>
        <v/>
      </c>
    </row>
    <row r="42" spans="2:17" ht="35.75" customHeight="1" x14ac:dyDescent="0.45">
      <c r="B42" s="3">
        <v>13</v>
      </c>
      <c r="C42" s="15"/>
      <c r="D42" s="10"/>
      <c r="E42" s="15"/>
      <c r="F42" s="10"/>
      <c r="G42" s="15"/>
      <c r="H42" s="10"/>
      <c r="I42" s="9" t="str">
        <f>+IF(C42=0,"",VLOOKUP(C42,Data!$F$3:$G$5,2,0))</f>
        <v/>
      </c>
      <c r="J42" s="10"/>
      <c r="K42" s="9" t="str">
        <f t="shared" si="0"/>
        <v/>
      </c>
      <c r="L42" s="10"/>
      <c r="M42" s="17"/>
      <c r="N42" s="17"/>
      <c r="O42" s="17"/>
      <c r="P42" s="17"/>
      <c r="Q42" s="35" t="str">
        <f t="shared" si="1"/>
        <v/>
      </c>
    </row>
    <row r="43" spans="2:17" ht="35.75" customHeight="1" x14ac:dyDescent="0.45">
      <c r="B43" s="3">
        <v>14</v>
      </c>
      <c r="C43" s="15"/>
      <c r="D43" s="10"/>
      <c r="E43" s="15"/>
      <c r="F43" s="10"/>
      <c r="G43" s="15"/>
      <c r="H43" s="10"/>
      <c r="I43" s="9" t="str">
        <f>+IF(C43=0,"",VLOOKUP(C43,Data!$F$3:$G$5,2,0))</f>
        <v/>
      </c>
      <c r="J43" s="10"/>
      <c r="K43" s="9" t="str">
        <f t="shared" si="0"/>
        <v/>
      </c>
      <c r="L43" s="10"/>
      <c r="M43" s="17"/>
      <c r="N43" s="17"/>
      <c r="O43" s="17"/>
      <c r="P43" s="17"/>
      <c r="Q43" s="35" t="str">
        <f t="shared" si="1"/>
        <v/>
      </c>
    </row>
    <row r="44" spans="2:17" ht="35.75" customHeight="1" x14ac:dyDescent="0.45">
      <c r="B44" s="3">
        <v>15</v>
      </c>
      <c r="C44" s="15"/>
      <c r="D44" s="10"/>
      <c r="E44" s="15"/>
      <c r="F44" s="10"/>
      <c r="G44" s="15"/>
      <c r="H44" s="10"/>
      <c r="I44" s="9" t="str">
        <f>+IF(C44=0,"",VLOOKUP(C44,Data!$F$3:$G$5,2,0))</f>
        <v/>
      </c>
      <c r="J44" s="10"/>
      <c r="K44" s="9" t="str">
        <f t="shared" si="0"/>
        <v/>
      </c>
      <c r="L44" s="10"/>
      <c r="M44" s="17"/>
      <c r="N44" s="17"/>
      <c r="O44" s="17"/>
      <c r="P44" s="17"/>
      <c r="Q44" s="35" t="str">
        <f t="shared" si="1"/>
        <v/>
      </c>
    </row>
    <row r="45" spans="2:17" ht="35.75" customHeight="1" thickBot="1" x14ac:dyDescent="0.5">
      <c r="B45" s="3">
        <v>16</v>
      </c>
      <c r="C45" s="16"/>
      <c r="D45" s="10"/>
      <c r="E45" s="16"/>
      <c r="F45" s="10"/>
      <c r="G45" s="16"/>
      <c r="H45" s="10"/>
      <c r="I45" s="11" t="str">
        <f>+IF(C45=0,"",VLOOKUP(C45,Data!$F$3:$G$5,2,0))</f>
        <v/>
      </c>
      <c r="J45" s="10"/>
      <c r="K45" s="11" t="str">
        <f t="shared" si="0"/>
        <v/>
      </c>
      <c r="L45" s="10"/>
      <c r="M45" s="18"/>
      <c r="N45" s="18"/>
      <c r="O45" s="18"/>
      <c r="P45" s="18"/>
      <c r="Q45" s="35" t="str">
        <f t="shared" si="1"/>
        <v/>
      </c>
    </row>
    <row r="46" spans="2:17" ht="30.4" customHeight="1" thickTop="1" x14ac:dyDescent="0.45">
      <c r="C46" s="12" t="s">
        <v>39</v>
      </c>
      <c r="D46" s="10"/>
      <c r="E46" s="13"/>
      <c r="F46" s="10"/>
      <c r="G46" s="13"/>
      <c r="H46" s="10"/>
      <c r="I46" s="13"/>
      <c r="J46" s="10"/>
      <c r="K46" s="28" t="str">
        <f>+IF(SUM(K30:K45)=0,"",SUM(K30:K45))</f>
        <v/>
      </c>
      <c r="L46" s="10"/>
      <c r="M46" s="10"/>
      <c r="N46" s="10"/>
      <c r="O46" s="13"/>
      <c r="P46" s="13"/>
    </row>
    <row r="47" spans="2:17" ht="30.4" customHeight="1" x14ac:dyDescent="0.45">
      <c r="C47" s="12" t="s">
        <v>36</v>
      </c>
      <c r="D47" s="10"/>
      <c r="E47" s="13"/>
      <c r="F47" s="10"/>
      <c r="G47" s="25"/>
      <c r="H47" s="10"/>
      <c r="I47" s="12" t="s">
        <v>37</v>
      </c>
      <c r="J47" s="10"/>
      <c r="K47" s="26">
        <f>+IF(G47="PortneyBF",K46*0.2,0)</f>
        <v>0</v>
      </c>
      <c r="L47" s="10"/>
      <c r="M47" s="10"/>
      <c r="N47" s="10"/>
      <c r="O47" s="13"/>
      <c r="P47" s="13"/>
    </row>
    <row r="48" spans="2:17" ht="30.4" customHeight="1" x14ac:dyDescent="0.45">
      <c r="C48" s="12" t="s">
        <v>38</v>
      </c>
      <c r="D48" s="10"/>
      <c r="E48" s="13"/>
      <c r="F48" s="10"/>
      <c r="G48" s="13"/>
      <c r="H48" s="10"/>
      <c r="I48" s="12"/>
      <c r="J48" s="10"/>
      <c r="K48" s="29" t="str">
        <f>IF(K47&gt;0,K46-K47,K46)</f>
        <v/>
      </c>
      <c r="L48" s="10"/>
      <c r="M48" s="10"/>
      <c r="N48" s="10"/>
      <c r="O48" s="27"/>
      <c r="P48" s="27"/>
    </row>
    <row r="49" spans="3:16" ht="30.4" customHeight="1" x14ac:dyDescent="0.45">
      <c r="C49" s="12"/>
      <c r="D49" s="10"/>
      <c r="E49" s="13"/>
      <c r="F49" s="10"/>
      <c r="G49" s="13"/>
      <c r="H49" s="10"/>
      <c r="I49" s="13"/>
      <c r="J49" s="10"/>
      <c r="K49" s="14"/>
      <c r="L49" s="10"/>
      <c r="M49" s="10"/>
      <c r="N49" s="10"/>
      <c r="O49" s="13"/>
      <c r="P49" s="13"/>
    </row>
    <row r="50" spans="3:16" x14ac:dyDescent="0.45">
      <c r="C50" s="1" t="s">
        <v>24</v>
      </c>
    </row>
    <row r="51" spans="3:16" x14ac:dyDescent="0.45">
      <c r="C51" t="s">
        <v>25</v>
      </c>
    </row>
    <row r="52" spans="3:16" x14ac:dyDescent="0.45">
      <c r="C52" t="s">
        <v>26</v>
      </c>
    </row>
    <row r="53" spans="3:16" x14ac:dyDescent="0.45"/>
    <row r="54" spans="3:16" x14ac:dyDescent="0.45"/>
    <row r="55" spans="3:16" ht="21" x14ac:dyDescent="0.45">
      <c r="C55" s="31" t="s">
        <v>40</v>
      </c>
      <c r="G55" s="19"/>
    </row>
    <row r="56" spans="3:16" ht="21" x14ac:dyDescent="0.65">
      <c r="C56" s="30" t="s">
        <v>41</v>
      </c>
      <c r="G56" s="31" t="s">
        <v>42</v>
      </c>
    </row>
    <row r="57" spans="3:16" x14ac:dyDescent="0.45"/>
    <row r="58" spans="3:16" x14ac:dyDescent="0.45"/>
    <row r="59" spans="3:16" x14ac:dyDescent="0.45"/>
  </sheetData>
  <sheetProtection algorithmName="SHA-512" hashValue="bvP0W9qMO4m3IibXqmaa/mS6ya51Qj4/2OTe9xGqu+3qJQXJGgHBFKLGqh5HrCUCX9ixbBSI7E1wb8RY/fj+1w==" saltValue="Ttv8oKoFYe1aXAwrmSd//A==" spinCount="100000" sheet="1" selectLockedCells="1"/>
  <mergeCells count="13">
    <mergeCell ref="M28:P28"/>
    <mergeCell ref="C28:C29"/>
    <mergeCell ref="E28:E29"/>
    <mergeCell ref="G28:G29"/>
    <mergeCell ref="I28:I29"/>
    <mergeCell ref="K28:K29"/>
    <mergeCell ref="E14:P14"/>
    <mergeCell ref="E16:P16"/>
    <mergeCell ref="E18:P18"/>
    <mergeCell ref="E22:G22"/>
    <mergeCell ref="E24:G24"/>
    <mergeCell ref="L22:P22"/>
    <mergeCell ref="E20:P20"/>
  </mergeCells>
  <hyperlinks>
    <hyperlink ref="C56" r:id="rId1"/>
  </hyperlinks>
  <printOptions horizontalCentered="1"/>
  <pageMargins left="0.7" right="0.7" top="0.75" bottom="0.75" header="0.3" footer="0.3"/>
  <pageSetup paperSize="9" scale="63" orientation="portrait" r:id="rId2"/>
  <headerFooter>
    <oddFooter>&amp;C&amp;D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Data!$A$3:$A$5</xm:f>
          </x14:formula1>
          <xm:sqref>C30:D45 F30:F45 H30:H45 J30:J45 L30:L45</xm:sqref>
        </x14:dataValidation>
        <x14:dataValidation type="list" allowBlank="1" showInputMessage="1" showErrorMessage="1">
          <x14:formula1>
            <xm:f>Data!$B$3:$B$17</xm:f>
          </x14:formula1>
          <xm:sqref>E30:E45</xm:sqref>
        </x14:dataValidation>
        <x14:dataValidation type="list" allowBlank="1" showInputMessage="1" showErrorMessage="1">
          <x14:formula1>
            <xm:f>Data!$B$3:$B$16</xm:f>
          </x14:formula1>
          <xm:sqref>M30:P45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G17"/>
  <sheetViews>
    <sheetView workbookViewId="0">
      <selection activeCell="B17" sqref="B17"/>
    </sheetView>
  </sheetViews>
  <sheetFormatPr defaultRowHeight="14.25" x14ac:dyDescent="0.45"/>
  <cols>
    <col min="1" max="1" width="10.1328125" bestFit="1" customWidth="1"/>
    <col min="2" max="2" width="25.6640625" bestFit="1" customWidth="1"/>
    <col min="6" max="6" width="12.06640625" customWidth="1"/>
    <col min="7" max="7" width="12.1328125" bestFit="1" customWidth="1"/>
  </cols>
  <sheetData>
    <row r="2" spans="1:7" x14ac:dyDescent="0.45">
      <c r="A2" s="1" t="s">
        <v>1</v>
      </c>
      <c r="B2" s="1" t="s">
        <v>0</v>
      </c>
      <c r="F2" s="1" t="s">
        <v>1</v>
      </c>
      <c r="G2" s="1" t="s">
        <v>3</v>
      </c>
    </row>
    <row r="3" spans="1:7" x14ac:dyDescent="0.45">
      <c r="A3" t="s">
        <v>4</v>
      </c>
      <c r="B3" t="s">
        <v>7</v>
      </c>
      <c r="F3" t="s">
        <v>4</v>
      </c>
      <c r="G3" s="2">
        <v>5.5</v>
      </c>
    </row>
    <row r="4" spans="1:7" x14ac:dyDescent="0.45">
      <c r="A4" t="s">
        <v>5</v>
      </c>
      <c r="B4" t="s">
        <v>8</v>
      </c>
      <c r="F4" t="s">
        <v>5</v>
      </c>
      <c r="G4" s="2">
        <v>5</v>
      </c>
    </row>
    <row r="5" spans="1:7" x14ac:dyDescent="0.45">
      <c r="A5" t="s">
        <v>6</v>
      </c>
      <c r="B5" t="s">
        <v>9</v>
      </c>
      <c r="F5" t="s">
        <v>6</v>
      </c>
      <c r="G5" s="2">
        <v>9</v>
      </c>
    </row>
    <row r="6" spans="1:7" x14ac:dyDescent="0.45">
      <c r="B6" t="s">
        <v>10</v>
      </c>
    </row>
    <row r="7" spans="1:7" x14ac:dyDescent="0.45">
      <c r="B7" t="s">
        <v>11</v>
      </c>
    </row>
    <row r="8" spans="1:7" x14ac:dyDescent="0.45">
      <c r="B8" t="s">
        <v>12</v>
      </c>
    </row>
    <row r="9" spans="1:7" x14ac:dyDescent="0.45">
      <c r="B9" t="s">
        <v>13</v>
      </c>
    </row>
    <row r="10" spans="1:7" x14ac:dyDescent="0.45">
      <c r="B10" t="s">
        <v>14</v>
      </c>
    </row>
    <row r="11" spans="1:7" x14ac:dyDescent="0.45">
      <c r="B11" t="s">
        <v>15</v>
      </c>
    </row>
    <row r="12" spans="1:7" x14ac:dyDescent="0.45">
      <c r="B12" t="s">
        <v>16</v>
      </c>
    </row>
    <row r="13" spans="1:7" x14ac:dyDescent="0.45">
      <c r="B13" t="s">
        <v>17</v>
      </c>
    </row>
    <row r="14" spans="1:7" x14ac:dyDescent="0.45">
      <c r="B14" t="s">
        <v>18</v>
      </c>
    </row>
    <row r="15" spans="1:7" x14ac:dyDescent="0.45">
      <c r="B15" t="s">
        <v>19</v>
      </c>
    </row>
    <row r="16" spans="1:7" x14ac:dyDescent="0.45">
      <c r="B16" t="s">
        <v>20</v>
      </c>
    </row>
    <row r="17" spans="2:2" x14ac:dyDescent="0.45">
      <c r="B17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Data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duarte costa</dc:creator>
  <cp:lastModifiedBy>raquel duarte costa</cp:lastModifiedBy>
  <cp:lastPrinted>2016-11-24T23:22:56Z</cp:lastPrinted>
  <dcterms:created xsi:type="dcterms:W3CDTF">2016-11-17T21:48:00Z</dcterms:created>
  <dcterms:modified xsi:type="dcterms:W3CDTF">2016-11-25T20:31:18Z</dcterms:modified>
</cp:coreProperties>
</file>